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hlehm\Documents\GitHub\Teaching\GT\2551\Fall 25\"/>
    </mc:Choice>
  </mc:AlternateContent>
  <xr:revisionPtr revIDLastSave="0" documentId="13_ncr:1_{66E87EFF-CA1F-41D9-8EA3-0E913C798365}" xr6:coauthVersionLast="47" xr6:coauthVersionMax="47" xr10:uidLastSave="{00000000-0000-0000-0000-000000000000}"/>
  <bookViews>
    <workbookView xWindow="28680" yWindow="-120" windowWidth="29040" windowHeight="15990" activeTab="1" xr2:uid="{00000000-000D-0000-FFFF-FFFF00000000}"/>
  </bookViews>
  <sheets>
    <sheet name="Grade Tracker" sheetId="1" r:id="rId1"/>
    <sheet name="Calculations (hide this)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" i="1" l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3" i="1"/>
  <c r="Q14" i="1"/>
  <c r="R14" i="1" s="1"/>
  <c r="Q15" i="1"/>
  <c r="R15" i="1" s="1"/>
  <c r="Q16" i="1"/>
  <c r="R16" i="1" s="1"/>
  <c r="Q17" i="1"/>
  <c r="R17" i="1" s="1"/>
  <c r="G16" i="2"/>
  <c r="E15" i="2" l="1"/>
  <c r="R21" i="1" s="1"/>
  <c r="R23" i="1"/>
  <c r="Q23" i="1"/>
  <c r="Q19" i="1"/>
  <c r="R19" i="1" s="1"/>
  <c r="Q18" i="1"/>
  <c r="R18" i="1" s="1"/>
  <c r="Q7" i="1"/>
  <c r="R7" i="1" s="1"/>
  <c r="Q13" i="1"/>
  <c r="R13" i="1" s="1"/>
  <c r="Q12" i="1"/>
  <c r="R12" i="1" s="1"/>
  <c r="Q11" i="1"/>
  <c r="R11" i="1" s="1"/>
  <c r="Q10" i="1"/>
  <c r="R10" i="1" s="1"/>
  <c r="Q9" i="1"/>
  <c r="R9" i="1" s="1"/>
  <c r="Q8" i="1"/>
  <c r="R8" i="1" s="1"/>
  <c r="Q6" i="1"/>
  <c r="R6" i="1" s="1"/>
  <c r="Q5" i="1"/>
  <c r="R5" i="1" s="1"/>
  <c r="Q4" i="1"/>
  <c r="R4" i="1" s="1"/>
  <c r="Q3" i="1"/>
  <c r="R3" i="1" s="1"/>
  <c r="B2" i="2" l="1"/>
  <c r="B3" i="2"/>
  <c r="F12" i="2" l="1" a="1"/>
  <c r="B37" i="1" s="1"/>
  <c r="F2" i="2"/>
  <c r="B27" i="1" s="1"/>
  <c r="F6" i="2" a="1"/>
  <c r="B31" i="1" s="1"/>
  <c r="F5" i="2"/>
  <c r="B30" i="1" s="1"/>
  <c r="F8" i="2"/>
  <c r="B33" i="1" s="1"/>
  <c r="F11" i="2"/>
  <c r="B36" i="1" s="1"/>
  <c r="F3" i="2" a="1"/>
  <c r="F9" i="2" a="1"/>
  <c r="B34" i="1" s="1"/>
  <c r="B4" i="2"/>
  <c r="B18" i="2" l="1" a="1"/>
  <c r="B25" i="1" s="1"/>
  <c r="B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<sst xmlns="http://schemas.openxmlformats.org/spreadsheetml/2006/main" count="93" uniqueCount="75">
  <si>
    <t>Assessments</t>
  </si>
  <si>
    <t>Learning Target</t>
  </si>
  <si>
    <t># of Success</t>
  </si>
  <si>
    <t>Your Understanding</t>
  </si>
  <si>
    <t>G1</t>
  </si>
  <si>
    <t>G2</t>
  </si>
  <si>
    <t>G3</t>
  </si>
  <si>
    <t>G4</t>
  </si>
  <si>
    <t>D1</t>
  </si>
  <si>
    <t>D2</t>
  </si>
  <si>
    <t>D3</t>
  </si>
  <si>
    <t>I1</t>
  </si>
  <si>
    <t>I2</t>
  </si>
  <si>
    <t>I3</t>
  </si>
  <si>
    <t>A1</t>
  </si>
  <si>
    <t>A2</t>
  </si>
  <si>
    <t>PPP Points Accumulated</t>
  </si>
  <si>
    <t>PPP</t>
  </si>
  <si>
    <t>enter your points here</t>
  </si>
  <si>
    <t>Demo 1</t>
  </si>
  <si>
    <t>Demo 2</t>
  </si>
  <si>
    <t>Demo 3</t>
  </si>
  <si>
    <t>T</t>
  </si>
  <si>
    <t>Current grade</t>
  </si>
  <si>
    <t>Instructions</t>
  </si>
  <si>
    <t>To earn an A</t>
  </si>
  <si>
    <t>more Learning Targets at Mastered and also</t>
  </si>
  <si>
    <t>more Learning Targets at or above Competent</t>
  </si>
  <si>
    <t>As you accumulate PPP points, fill in the PPP Points box.</t>
  </si>
  <si>
    <t>To earn a B</t>
  </si>
  <si>
    <t>Once you are at a level of Competent for a Learning Target, the corresponding row will turn yellow</t>
  </si>
  <si>
    <t>Once you are at a level of Mastered for a Learning Target, the corresponding row will turn green and you know you do not need to assess that Target further</t>
  </si>
  <si>
    <t>To earn a C</t>
  </si>
  <si>
    <t>To earn a D</t>
  </si>
  <si>
    <t>Count Each Outcome</t>
  </si>
  <si>
    <t>Total M</t>
  </si>
  <si>
    <t>more Learning Targets at Mastered</t>
  </si>
  <si>
    <t>Total C</t>
  </si>
  <si>
    <t>Total all</t>
  </si>
  <si>
    <t>#M for A</t>
  </si>
  <si>
    <t>#M for B</t>
  </si>
  <si>
    <t>#M for C</t>
  </si>
  <si>
    <t>#M for D</t>
  </si>
  <si>
    <t>#C for A</t>
  </si>
  <si>
    <t>#C for B</t>
  </si>
  <si>
    <t>#C for C</t>
  </si>
  <si>
    <t>#C for D</t>
  </si>
  <si>
    <t>#PPP for C</t>
  </si>
  <si>
    <t>PPP check</t>
  </si>
  <si>
    <t>#PPP for M</t>
  </si>
  <si>
    <t>Current Grade</t>
  </si>
  <si>
    <r>
      <t xml:space="preserve">As you receive </t>
    </r>
    <r>
      <rPr>
        <b/>
        <sz val="11"/>
        <color theme="1"/>
        <rFont val="Aptos Display"/>
        <family val="2"/>
      </rPr>
      <t>Success</t>
    </r>
    <r>
      <rPr>
        <sz val="11"/>
        <color theme="1"/>
        <rFont val="Aptos Display"/>
        <family val="2"/>
      </rPr>
      <t xml:space="preserve"> marks on assessments, check off the appropriate boxes in the main table</t>
    </r>
  </si>
  <si>
    <t>If the course CIOS benchmark is met, check the CIOS box</t>
  </si>
  <si>
    <t>CIOS</t>
  </si>
  <si>
    <t>V1</t>
  </si>
  <si>
    <t>V2</t>
  </si>
  <si>
    <t>V3</t>
  </si>
  <si>
    <t>V4</t>
  </si>
  <si>
    <t>Quiz 1</t>
  </si>
  <si>
    <t>Quiz 2</t>
  </si>
  <si>
    <t>Exam 1</t>
  </si>
  <si>
    <t>Quiz 3</t>
  </si>
  <si>
    <t>Quiz 5</t>
  </si>
  <si>
    <t>Exam 2</t>
  </si>
  <si>
    <t>Quiz 6</t>
  </si>
  <si>
    <t>Quiz 7</t>
  </si>
  <si>
    <t>Quiz 8</t>
  </si>
  <si>
    <t>Exam 3</t>
  </si>
  <si>
    <t>Checkpoint 2</t>
  </si>
  <si>
    <t>Checkpoint 1</t>
  </si>
  <si>
    <t>Final Exam</t>
  </si>
  <si>
    <t>Quiz 4</t>
  </si>
  <si>
    <t>Checkpoint 3</t>
  </si>
  <si>
    <t>Demo 4</t>
  </si>
  <si>
    <t>G5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</si>
</sst>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1"/>
      <color rgb="FF000000"/>
      <name val="Aptos Display"/>
      <family val="2"/>
    </font>
    <font>
      <b/>
      <sz val="11"/>
      <color rgb="FF000000"/>
      <name val="Aptos Display"/>
      <family val="2"/>
    </font>
    <font>
      <sz val="10"/>
      <color rgb="FF000000"/>
      <name val="Aptos Display"/>
      <family val="2"/>
    </font>
    <font>
      <sz val="11"/>
      <color theme="1"/>
      <name val="Aptos Display"/>
      <family val="2"/>
    </font>
    <font>
      <b/>
      <sz val="11"/>
      <color theme="1"/>
      <name val="Aptos Display"/>
      <family val="2"/>
    </font>
    <font>
      <b/>
      <u/>
      <sz val="13"/>
      <color theme="1"/>
      <name val="Aptos Display"/>
      <family val="2"/>
    </font>
    <font>
      <sz val="10"/>
      <name val="Aptos Display"/>
      <family val="2"/>
    </font>
    <font>
      <b/>
      <sz val="12"/>
      <color rgb="FF000000"/>
      <name val="Aptos Display"/>
      <family val="2"/>
    </font>
    <font>
      <sz val="12"/>
      <color rgb="FF000000"/>
      <name val="Aptos Display"/>
      <family val="2"/>
    </font>
    <font>
      <b/>
      <sz val="12"/>
      <color theme="1"/>
      <name val="Aptos Display"/>
      <family val="2"/>
    </font>
    <font>
      <sz val="20"/>
      <color theme="1"/>
      <name val="Aptos Display"/>
      <family val="2"/>
    </font>
    <font>
      <sz val="10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</fills>
  <borders count="9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0" fontId="2" fillId="0" borderId="0" xfId="0" applyFont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2" borderId="0" xfId="0" applyFont="1" applyFill="1" applyProtection="1">
      <protection locked="0"/>
    </xf>
    <xf numFmtId="0" fontId="13" fillId="0" borderId="0" xfId="0" applyFont="1"/>
    <xf numFmtId="0" fontId="5" fillId="0" borderId="0" xfId="0" applyFont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6" fillId="0" borderId="0" xfId="0" applyFont="1" applyAlignment="1">
      <alignment horizontal="center"/>
    </xf>
    <xf numFmtId="0" fontId="11" fillId="0" borderId="1" xfId="0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7" fillId="0" borderId="0" xfId="0" applyFont="1"/>
    <xf numFmtId="0" fontId="6" fillId="0" borderId="0" xfId="0" applyFont="1"/>
    <xf numFmtId="0" fontId="11" fillId="0" borderId="3" xfId="0" applyFont="1" applyBorder="1"/>
    <xf numFmtId="0" fontId="5" fillId="0" borderId="4" xfId="0" applyFont="1" applyBorder="1"/>
    <xf numFmtId="0" fontId="6" fillId="0" borderId="6" xfId="0" applyFont="1" applyBorder="1"/>
    <xf numFmtId="0" fontId="5" fillId="0" borderId="7" xfId="0" applyFont="1" applyBorder="1"/>
    <xf numFmtId="0" fontId="5" fillId="0" borderId="6" xfId="0" applyFont="1" applyBorder="1"/>
    <xf numFmtId="0" fontId="4" fillId="0" borderId="0" xfId="0" applyFont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4" xfId="0" applyFont="1" applyBorder="1"/>
    <xf numFmtId="0" fontId="8" fillId="0" borderId="4" xfId="0" applyFont="1" applyBorder="1"/>
    <xf numFmtId="0" fontId="8" fillId="0" borderId="5" xfId="0" applyFont="1" applyBorder="1"/>
    <xf numFmtId="0" fontId="5" fillId="0" borderId="7" xfId="0" applyFont="1" applyBorder="1"/>
    <xf numFmtId="0" fontId="8" fillId="0" borderId="7" xfId="0" applyFont="1" applyBorder="1"/>
    <xf numFmtId="0" fontId="8" fillId="0" borderId="8" xfId="0" applyFont="1" applyBorder="1"/>
    <xf numFmtId="0" fontId="9" fillId="0" borderId="0" xfId="0" applyFont="1"/>
    <xf numFmtId="0" fontId="10" fillId="0" borderId="0" xfId="0" applyFont="1"/>
  </cellXfs>
  <cellStyles count="1">
    <cellStyle name="Normal" xfId="0" builtinId="0"/>
  </cellStyles>
  <dxfs count="2"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A1008"/>
  <sheetViews>
    <sheetView zoomScale="85" zoomScaleNormal="85" workbookViewId="0">
      <selection activeCell="U12" sqref="U12"/>
    </sheetView>
  </sheetViews>
  <sheetFormatPr defaultColWidth="12.5703125" defaultRowHeight="15.75" customHeight="1" x14ac:dyDescent="0.25"/>
  <cols>
    <col min="1" max="1" width="15.140625" style="4" bestFit="1" customWidth="1"/>
    <col min="2" max="3" width="9.28515625" style="4" customWidth="1"/>
    <col min="4" max="4" width="13.28515625" style="4" bestFit="1" customWidth="1"/>
    <col min="5" max="6" width="9.28515625" style="4" customWidth="1"/>
    <col min="7" max="7" width="11.42578125" style="4" customWidth="1"/>
    <col min="8" max="8" width="13.28515625" style="4" bestFit="1" customWidth="1"/>
    <col min="9" max="9" width="10.42578125" style="4" customWidth="1"/>
    <col min="10" max="12" width="9.140625" style="4" customWidth="1"/>
    <col min="13" max="13" width="11.5703125" style="4" customWidth="1"/>
    <col min="14" max="14" width="13.28515625" style="4" bestFit="1" customWidth="1"/>
    <col min="15" max="15" width="11.42578125" style="4" customWidth="1"/>
    <col min="16" max="16" width="14" style="4" bestFit="1" customWidth="1"/>
    <col min="17" max="17" width="12.7109375" style="4" bestFit="1" customWidth="1"/>
    <col min="18" max="18" width="19.42578125" style="4" bestFit="1" customWidth="1"/>
    <col min="19" max="16384" width="12.5703125" style="4"/>
  </cols>
  <sheetData>
    <row r="1" spans="1:27" ht="15.75" customHeight="1" x14ac:dyDescent="0.25">
      <c r="A1" s="9"/>
      <c r="B1" s="29" t="s">
        <v>0</v>
      </c>
      <c r="C1" s="30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2"/>
      <c r="Q1" s="3"/>
      <c r="R1" s="2"/>
      <c r="S1" s="2"/>
      <c r="T1" s="2"/>
      <c r="U1" s="2"/>
      <c r="V1" s="2"/>
      <c r="W1" s="2"/>
      <c r="X1" s="2"/>
      <c r="Y1" s="2"/>
      <c r="Z1" s="2"/>
    </row>
    <row r="2" spans="1:27" ht="15.75" customHeight="1" x14ac:dyDescent="0.25">
      <c r="A2" s="10" t="s">
        <v>1</v>
      </c>
      <c r="B2" s="10" t="s">
        <v>58</v>
      </c>
      <c r="C2" s="10" t="s">
        <v>59</v>
      </c>
      <c r="D2" s="10" t="s">
        <v>69</v>
      </c>
      <c r="E2" s="10" t="s">
        <v>60</v>
      </c>
      <c r="F2" s="10" t="s">
        <v>61</v>
      </c>
      <c r="G2" s="10" t="s">
        <v>71</v>
      </c>
      <c r="H2" s="10" t="s">
        <v>68</v>
      </c>
      <c r="I2" s="10" t="s">
        <v>62</v>
      </c>
      <c r="J2" s="10" t="s">
        <v>63</v>
      </c>
      <c r="K2" s="10" t="s">
        <v>64</v>
      </c>
      <c r="L2" s="10" t="s">
        <v>65</v>
      </c>
      <c r="M2" s="10" t="s">
        <v>66</v>
      </c>
      <c r="N2" s="10" t="s">
        <v>72</v>
      </c>
      <c r="O2" s="10" t="s">
        <v>67</v>
      </c>
      <c r="P2" s="10" t="s">
        <v>70</v>
      </c>
      <c r="Q2" s="10" t="s">
        <v>2</v>
      </c>
      <c r="R2" s="10" t="s">
        <v>3</v>
      </c>
      <c r="S2" s="2"/>
      <c r="T2" s="2"/>
      <c r="U2" s="2"/>
      <c r="V2" s="2"/>
      <c r="W2" s="2"/>
      <c r="X2" s="2"/>
      <c r="Y2" s="2"/>
      <c r="Z2" s="2"/>
      <c r="AA2" s="2"/>
    </row>
    <row r="3" spans="1:27" ht="15.75" customHeight="1" x14ac:dyDescent="0.25">
      <c r="A3" s="10" t="s">
        <v>4</v>
      </c>
      <c r="B3" s="5" t="b">
        <v>1</v>
      </c>
      <c r="C3" s="9"/>
      <c r="D3" s="9"/>
      <c r="E3" s="5" t="b">
        <v>0</v>
      </c>
      <c r="F3" s="9"/>
      <c r="G3" s="9"/>
      <c r="H3" s="9"/>
      <c r="I3" s="9"/>
      <c r="J3" s="5" t="b">
        <v>0</v>
      </c>
      <c r="K3" s="9"/>
      <c r="L3" s="9"/>
      <c r="M3" s="9"/>
      <c r="N3" s="9"/>
      <c r="O3" s="5" t="b">
        <v>0</v>
      </c>
      <c r="P3" s="5" t="b">
        <v>0</v>
      </c>
      <c r="Q3" s="2">
        <f>COUNTIFS('Grade Tracker'!B3:P3,TRUE)</f>
        <v>1</v>
      </c>
      <c r="R3" s="3" t="str">
        <f>_xlfn.IFS(Q3&gt;=2,"Mastered",Q3=1,"Competent",Q3=0,"Progressing")</f>
        <v>Competent</v>
      </c>
      <c r="S3" s="2">
        <f>15-COUNTBLANK(B3:P3)</f>
        <v>5</v>
      </c>
      <c r="T3" s="2"/>
      <c r="U3" s="2"/>
      <c r="V3" s="2"/>
      <c r="W3" s="2"/>
      <c r="X3" s="2"/>
      <c r="Y3" s="2"/>
      <c r="Z3" s="2"/>
      <c r="AA3" s="2"/>
    </row>
    <row r="4" spans="1:27" ht="15.75" customHeight="1" x14ac:dyDescent="0.25">
      <c r="A4" s="10" t="s">
        <v>5</v>
      </c>
      <c r="B4" s="9"/>
      <c r="C4" s="5" t="b">
        <v>0</v>
      </c>
      <c r="D4" s="9"/>
      <c r="E4" s="5" t="b">
        <v>1</v>
      </c>
      <c r="F4" s="9"/>
      <c r="G4" s="9"/>
      <c r="H4" s="9"/>
      <c r="I4" s="9"/>
      <c r="J4" s="5" t="b">
        <v>0</v>
      </c>
      <c r="K4" s="9"/>
      <c r="L4" s="9"/>
      <c r="M4" s="9"/>
      <c r="N4" s="9"/>
      <c r="O4" s="5" t="b">
        <v>0</v>
      </c>
      <c r="P4" s="5" t="b">
        <v>0</v>
      </c>
      <c r="Q4" s="2">
        <f>COUNTIFS('Grade Tracker'!B4:P4,TRUE)</f>
        <v>1</v>
      </c>
      <c r="R4" s="3" t="str">
        <f t="shared" ref="R4:R19" si="0">_xlfn.IFS(Q4&gt;=2,"Mastered",Q4=1,"Competent",Q4=0,"Progressing")</f>
        <v>Competent</v>
      </c>
      <c r="S4" s="2">
        <f t="shared" ref="S4:S19" si="1">15-COUNTBLANK(B4:P4)</f>
        <v>5</v>
      </c>
      <c r="T4" s="2"/>
      <c r="U4" s="2"/>
      <c r="V4" s="2"/>
      <c r="W4" s="2"/>
      <c r="X4" s="2"/>
      <c r="Y4" s="2"/>
      <c r="Z4" s="2"/>
      <c r="AA4" s="2"/>
    </row>
    <row r="5" spans="1:27" ht="15.75" customHeight="1" x14ac:dyDescent="0.25">
      <c r="A5" s="10" t="s">
        <v>6</v>
      </c>
      <c r="B5" s="9"/>
      <c r="C5" s="9"/>
      <c r="D5" s="5" t="b">
        <v>0</v>
      </c>
      <c r="E5" s="5" t="b">
        <v>0</v>
      </c>
      <c r="G5" s="9"/>
      <c r="H5" s="9"/>
      <c r="I5" s="9"/>
      <c r="J5" s="5" t="b">
        <v>0</v>
      </c>
      <c r="K5" s="9"/>
      <c r="L5" s="9"/>
      <c r="M5" s="9"/>
      <c r="N5" s="9"/>
      <c r="O5" s="5" t="b">
        <v>0</v>
      </c>
      <c r="P5" s="5" t="b">
        <v>0</v>
      </c>
      <c r="Q5" s="2">
        <f>COUNTIFS('Grade Tracker'!B5:P5,TRUE)</f>
        <v>0</v>
      </c>
      <c r="R5" s="3" t="str">
        <f t="shared" si="0"/>
        <v>Progressing</v>
      </c>
      <c r="S5" s="2">
        <f t="shared" si="1"/>
        <v>5</v>
      </c>
      <c r="T5" s="2"/>
      <c r="U5" s="2"/>
      <c r="V5" s="2"/>
      <c r="W5" s="2"/>
      <c r="X5" s="2"/>
      <c r="Y5" s="2"/>
      <c r="Z5" s="2"/>
      <c r="AA5" s="2"/>
    </row>
    <row r="6" spans="1:27" ht="15.75" customHeight="1" x14ac:dyDescent="0.25">
      <c r="A6" s="10" t="s">
        <v>7</v>
      </c>
      <c r="B6" s="9"/>
      <c r="C6" s="9"/>
      <c r="D6" s="5" t="b">
        <v>1</v>
      </c>
      <c r="E6" s="5" t="b">
        <v>1</v>
      </c>
      <c r="F6" s="9"/>
      <c r="G6" s="9"/>
      <c r="H6" s="9"/>
      <c r="I6" s="9"/>
      <c r="J6" s="5" t="b">
        <v>0</v>
      </c>
      <c r="K6" s="9"/>
      <c r="L6" s="9"/>
      <c r="M6" s="9"/>
      <c r="N6" s="9"/>
      <c r="O6" s="5" t="b">
        <v>0</v>
      </c>
      <c r="P6" s="5" t="b">
        <v>0</v>
      </c>
      <c r="Q6" s="2">
        <f>COUNTIFS('Grade Tracker'!B6:P6,TRUE)</f>
        <v>2</v>
      </c>
      <c r="R6" s="3" t="str">
        <f t="shared" si="0"/>
        <v>Mastered</v>
      </c>
      <c r="S6" s="2">
        <f t="shared" si="1"/>
        <v>5</v>
      </c>
      <c r="T6" s="2"/>
      <c r="U6" s="2"/>
      <c r="V6" s="2"/>
      <c r="W6" s="2"/>
      <c r="X6" s="2"/>
      <c r="Y6" s="2"/>
      <c r="Z6" s="2"/>
      <c r="AA6" s="2"/>
    </row>
    <row r="7" spans="1:27" ht="15.75" customHeight="1" x14ac:dyDescent="0.25">
      <c r="A7" s="10" t="s">
        <v>74</v>
      </c>
      <c r="B7" s="9"/>
      <c r="C7" s="9"/>
      <c r="D7" s="5" t="b">
        <v>0</v>
      </c>
      <c r="E7" s="5" t="b">
        <v>0</v>
      </c>
      <c r="F7" s="9"/>
      <c r="G7" s="9"/>
      <c r="H7" s="9"/>
      <c r="I7" s="9"/>
      <c r="J7" s="5" t="b">
        <v>0</v>
      </c>
      <c r="K7" s="9"/>
      <c r="L7" s="9"/>
      <c r="N7" s="9"/>
      <c r="O7" s="5" t="b">
        <v>0</v>
      </c>
      <c r="P7" s="5" t="b">
        <v>0</v>
      </c>
      <c r="Q7" s="2">
        <f>COUNTIFS('Grade Tracker'!B7:P7,TRUE)</f>
        <v>0</v>
      </c>
      <c r="R7" s="3" t="str">
        <f>_xlfn.IFS(Q7&gt;=2,"Mastered",Q7=1,"Competent",Q7=0,"Progressing")</f>
        <v>Progressing</v>
      </c>
      <c r="S7" s="2">
        <f t="shared" si="1"/>
        <v>5</v>
      </c>
      <c r="T7" s="2"/>
      <c r="U7" s="2"/>
      <c r="V7" s="2"/>
      <c r="W7" s="2"/>
      <c r="X7" s="2"/>
      <c r="Y7" s="2"/>
      <c r="Z7" s="2"/>
      <c r="AA7" s="2"/>
    </row>
    <row r="8" spans="1:27" ht="15.75" customHeight="1" x14ac:dyDescent="0.25">
      <c r="A8" s="10" t="s">
        <v>8</v>
      </c>
      <c r="B8" s="9"/>
      <c r="C8" s="9"/>
      <c r="D8" s="9"/>
      <c r="E8" s="5" t="b">
        <v>1</v>
      </c>
      <c r="F8" s="22" t="b">
        <v>1</v>
      </c>
      <c r="I8" s="9"/>
      <c r="J8" s="5" t="b">
        <v>0</v>
      </c>
      <c r="K8" s="9"/>
      <c r="L8" s="9"/>
      <c r="M8" s="9"/>
      <c r="N8" s="9"/>
      <c r="O8" s="5" t="b">
        <v>0</v>
      </c>
      <c r="P8" s="5" t="b">
        <v>0</v>
      </c>
      <c r="Q8" s="2">
        <f>COUNTIFS('Grade Tracker'!B8:P8,TRUE)</f>
        <v>2</v>
      </c>
      <c r="R8" s="3" t="str">
        <f t="shared" si="0"/>
        <v>Mastered</v>
      </c>
      <c r="S8" s="2">
        <f t="shared" si="1"/>
        <v>5</v>
      </c>
      <c r="T8" s="2"/>
      <c r="U8" s="2"/>
      <c r="V8" s="2"/>
      <c r="W8" s="2"/>
      <c r="X8" s="2"/>
      <c r="Y8" s="2"/>
      <c r="Z8" s="2"/>
      <c r="AA8" s="2"/>
    </row>
    <row r="9" spans="1:27" ht="15.75" customHeight="1" x14ac:dyDescent="0.25">
      <c r="A9" s="10" t="s">
        <v>9</v>
      </c>
      <c r="B9" s="9"/>
      <c r="C9" s="9"/>
      <c r="D9" s="9"/>
      <c r="E9" s="9"/>
      <c r="F9" s="9"/>
      <c r="H9" s="5" t="b">
        <v>1</v>
      </c>
      <c r="J9" s="5" t="b">
        <v>0</v>
      </c>
      <c r="K9" s="9"/>
      <c r="L9" s="9"/>
      <c r="M9" s="9"/>
      <c r="N9" s="9"/>
      <c r="O9" s="5" t="b">
        <v>0</v>
      </c>
      <c r="P9" s="5" t="b">
        <v>0</v>
      </c>
      <c r="Q9" s="2">
        <f>COUNTIFS('Grade Tracker'!B9:P9,TRUE)</f>
        <v>1</v>
      </c>
      <c r="R9" s="3" t="str">
        <f t="shared" si="0"/>
        <v>Competent</v>
      </c>
      <c r="S9" s="2">
        <f t="shared" si="1"/>
        <v>4</v>
      </c>
      <c r="T9" s="2"/>
      <c r="U9" s="2"/>
      <c r="V9" s="2"/>
      <c r="W9" s="2"/>
      <c r="X9" s="2"/>
      <c r="Y9" s="2"/>
      <c r="Z9" s="2"/>
      <c r="AA9" s="2"/>
    </row>
    <row r="10" spans="1:27" ht="15.75" customHeight="1" x14ac:dyDescent="0.25">
      <c r="A10" s="10" t="s">
        <v>10</v>
      </c>
      <c r="B10" s="9"/>
      <c r="C10" s="9"/>
      <c r="D10" s="9"/>
      <c r="E10" s="9"/>
      <c r="F10" s="9"/>
      <c r="G10" s="5" t="b">
        <v>1</v>
      </c>
      <c r="H10" s="5" t="b">
        <v>0</v>
      </c>
      <c r="J10" s="5" t="b">
        <v>0</v>
      </c>
      <c r="L10" s="9"/>
      <c r="M10" s="9"/>
      <c r="N10" s="9"/>
      <c r="O10" s="5" t="b">
        <v>0</v>
      </c>
      <c r="P10" s="5" t="b">
        <v>0</v>
      </c>
      <c r="Q10" s="2">
        <f>COUNTIFS('Grade Tracker'!B10:P10,TRUE)</f>
        <v>1</v>
      </c>
      <c r="R10" s="3" t="str">
        <f t="shared" si="0"/>
        <v>Competent</v>
      </c>
      <c r="S10" s="2">
        <f t="shared" si="1"/>
        <v>5</v>
      </c>
      <c r="T10" s="2"/>
      <c r="U10" s="2"/>
      <c r="V10" s="2"/>
      <c r="W10" s="2"/>
      <c r="X10" s="2"/>
      <c r="Y10" s="2"/>
      <c r="Z10" s="2"/>
      <c r="AA10" s="2"/>
    </row>
    <row r="11" spans="1:27" ht="15.75" customHeight="1" x14ac:dyDescent="0.25">
      <c r="A11" s="10" t="s">
        <v>11</v>
      </c>
      <c r="B11" s="9"/>
      <c r="C11" s="9"/>
      <c r="D11" s="9"/>
      <c r="E11" s="9"/>
      <c r="F11" s="9"/>
      <c r="G11" s="9"/>
      <c r="H11" s="9"/>
      <c r="I11" s="5" t="b">
        <v>1</v>
      </c>
      <c r="J11" s="5" t="b">
        <v>1</v>
      </c>
      <c r="K11" s="5" t="b">
        <v>0</v>
      </c>
      <c r="L11" s="9"/>
      <c r="M11" s="9"/>
      <c r="N11" s="9"/>
      <c r="O11" s="5" t="b">
        <v>0</v>
      </c>
      <c r="P11" s="5" t="b">
        <v>0</v>
      </c>
      <c r="Q11" s="2">
        <f>COUNTIFS('Grade Tracker'!B11:P11,TRUE)</f>
        <v>2</v>
      </c>
      <c r="R11" s="3" t="str">
        <f t="shared" si="0"/>
        <v>Mastered</v>
      </c>
      <c r="S11" s="2">
        <f t="shared" si="1"/>
        <v>5</v>
      </c>
      <c r="T11" s="2"/>
      <c r="U11" s="2"/>
      <c r="V11" s="2"/>
      <c r="W11" s="2"/>
      <c r="X11" s="2"/>
      <c r="Y11" s="2"/>
      <c r="Z11" s="2"/>
      <c r="AA11" s="2"/>
    </row>
    <row r="12" spans="1:27" ht="15.75" customHeight="1" x14ac:dyDescent="0.25">
      <c r="A12" s="10" t="s">
        <v>12</v>
      </c>
      <c r="B12" s="9"/>
      <c r="C12" s="9"/>
      <c r="D12" s="9"/>
      <c r="E12" s="9"/>
      <c r="F12" s="9"/>
      <c r="G12" s="9"/>
      <c r="H12" s="9"/>
      <c r="I12" s="5" t="b">
        <v>1</v>
      </c>
      <c r="J12" s="5" t="b">
        <v>0</v>
      </c>
      <c r="K12" s="9"/>
      <c r="L12" s="9"/>
      <c r="M12" s="9"/>
      <c r="N12" s="9"/>
      <c r="O12" s="5" t="b">
        <v>0</v>
      </c>
      <c r="P12" s="5" t="b">
        <v>0</v>
      </c>
      <c r="Q12" s="2">
        <f>COUNTIFS('Grade Tracker'!B12:P12,TRUE)</f>
        <v>1</v>
      </c>
      <c r="R12" s="3" t="str">
        <f t="shared" si="0"/>
        <v>Competent</v>
      </c>
      <c r="S12" s="2">
        <f t="shared" si="1"/>
        <v>4</v>
      </c>
      <c r="T12" s="2"/>
      <c r="U12" s="2"/>
      <c r="V12" s="2"/>
      <c r="W12" s="2"/>
      <c r="X12" s="2"/>
      <c r="Y12" s="2"/>
      <c r="Z12" s="2"/>
      <c r="AA12" s="2"/>
    </row>
    <row r="13" spans="1:27" ht="15.75" customHeight="1" x14ac:dyDescent="0.25">
      <c r="A13" s="10" t="s">
        <v>13</v>
      </c>
      <c r="B13" s="9"/>
      <c r="C13" s="9"/>
      <c r="D13" s="9"/>
      <c r="E13" s="9"/>
      <c r="F13" s="9"/>
      <c r="G13" s="9"/>
      <c r="H13" s="9"/>
      <c r="I13" s="9"/>
      <c r="J13" s="5" t="b">
        <v>0</v>
      </c>
      <c r="K13" s="5" t="b">
        <v>0</v>
      </c>
      <c r="L13" s="9"/>
      <c r="M13" s="9"/>
      <c r="N13" s="9"/>
      <c r="O13" s="5" t="b">
        <v>0</v>
      </c>
      <c r="P13" s="5" t="b">
        <v>0</v>
      </c>
      <c r="Q13" s="2">
        <f>COUNTIFS('Grade Tracker'!B13:P13,TRUE)</f>
        <v>0</v>
      </c>
      <c r="R13" s="3" t="str">
        <f t="shared" si="0"/>
        <v>Progressing</v>
      </c>
      <c r="S13" s="2">
        <f t="shared" si="1"/>
        <v>4</v>
      </c>
      <c r="T13" s="2"/>
      <c r="U13" s="2"/>
      <c r="V13" s="2"/>
      <c r="W13" s="2"/>
      <c r="X13" s="2"/>
      <c r="Y13" s="2"/>
      <c r="Z13" s="2"/>
      <c r="AA13" s="2"/>
    </row>
    <row r="14" spans="1:27" ht="15.75" customHeight="1" x14ac:dyDescent="0.25">
      <c r="A14" s="10" t="s">
        <v>54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5" t="b">
        <v>1</v>
      </c>
      <c r="M14" s="9"/>
      <c r="N14" s="5" t="b">
        <v>1</v>
      </c>
      <c r="O14" s="5" t="b">
        <v>0</v>
      </c>
      <c r="P14" s="5" t="b">
        <v>0</v>
      </c>
      <c r="Q14" s="2">
        <f>COUNTIFS('Grade Tracker'!B14:P14,TRUE)</f>
        <v>2</v>
      </c>
      <c r="R14" s="3" t="str">
        <f t="shared" si="0"/>
        <v>Mastered</v>
      </c>
      <c r="S14" s="2">
        <f t="shared" si="1"/>
        <v>4</v>
      </c>
      <c r="T14" s="2"/>
      <c r="U14" s="2"/>
      <c r="V14" s="2"/>
      <c r="W14" s="2"/>
      <c r="X14" s="2"/>
      <c r="Y14" s="2"/>
      <c r="Z14" s="2"/>
      <c r="AA14" s="2"/>
    </row>
    <row r="15" spans="1:27" ht="15.75" customHeight="1" x14ac:dyDescent="0.25">
      <c r="A15" s="10" t="s">
        <v>55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5" t="b">
        <v>1</v>
      </c>
      <c r="N15" s="9"/>
      <c r="O15" s="5" t="b">
        <v>0</v>
      </c>
      <c r="P15" s="5" t="b">
        <v>0</v>
      </c>
      <c r="Q15" s="2">
        <f>COUNTIFS('Grade Tracker'!B15:P15,TRUE)</f>
        <v>1</v>
      </c>
      <c r="R15" s="3" t="str">
        <f t="shared" si="0"/>
        <v>Competent</v>
      </c>
      <c r="S15" s="2">
        <f t="shared" si="1"/>
        <v>3</v>
      </c>
      <c r="T15" s="2"/>
      <c r="U15" s="2"/>
      <c r="V15" s="2"/>
      <c r="W15" s="2"/>
      <c r="X15" s="2"/>
      <c r="Y15" s="2"/>
      <c r="Z15" s="2"/>
      <c r="AA15" s="2"/>
    </row>
    <row r="16" spans="1:27" ht="15.75" customHeight="1" x14ac:dyDescent="0.25">
      <c r="A16" s="10" t="s">
        <v>56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5" t="b">
        <v>0</v>
      </c>
      <c r="O16" s="5" t="b">
        <v>0</v>
      </c>
      <c r="P16" s="5" t="b">
        <v>0</v>
      </c>
      <c r="Q16" s="2">
        <f>COUNTIFS('Grade Tracker'!B16:P16,TRUE)</f>
        <v>0</v>
      </c>
      <c r="R16" s="3" t="str">
        <f t="shared" si="0"/>
        <v>Progressing</v>
      </c>
      <c r="S16" s="2">
        <f t="shared" si="1"/>
        <v>3</v>
      </c>
      <c r="T16" s="2"/>
      <c r="U16" s="2"/>
      <c r="V16" s="2"/>
      <c r="W16" s="2"/>
      <c r="X16" s="2"/>
      <c r="Y16" s="2"/>
      <c r="Z16" s="2"/>
      <c r="AA16" s="2"/>
    </row>
    <row r="17" spans="1:27" ht="15.75" customHeight="1" x14ac:dyDescent="0.25">
      <c r="A17" s="10" t="s">
        <v>57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5" t="b">
        <v>0</v>
      </c>
      <c r="O17" s="5" t="b">
        <v>0</v>
      </c>
      <c r="P17" s="5" t="b">
        <v>0</v>
      </c>
      <c r="Q17" s="2">
        <f>COUNTIFS('Grade Tracker'!B17:P17,TRUE)</f>
        <v>0</v>
      </c>
      <c r="R17" s="3" t="str">
        <f t="shared" si="0"/>
        <v>Progressing</v>
      </c>
      <c r="S17" s="2">
        <f t="shared" si="1"/>
        <v>3</v>
      </c>
      <c r="T17" s="2"/>
      <c r="U17" s="2"/>
      <c r="V17" s="2"/>
      <c r="W17" s="2"/>
      <c r="X17" s="2"/>
      <c r="Y17" s="2"/>
      <c r="Z17" s="2"/>
      <c r="AA17" s="2"/>
    </row>
    <row r="18" spans="1:27" ht="15.75" customHeight="1" x14ac:dyDescent="0.25">
      <c r="A18" s="10" t="s">
        <v>14</v>
      </c>
      <c r="B18" s="9"/>
      <c r="C18" s="9"/>
      <c r="D18" s="9"/>
      <c r="E18" s="9"/>
      <c r="F18" s="9"/>
      <c r="G18" s="9"/>
      <c r="H18" s="5" t="b">
        <v>0</v>
      </c>
      <c r="I18" s="9"/>
      <c r="J18" s="5" t="b">
        <v>0</v>
      </c>
      <c r="K18" s="9"/>
      <c r="L18" s="9"/>
      <c r="M18" s="9"/>
      <c r="N18" s="9"/>
      <c r="O18" s="5" t="b">
        <v>0</v>
      </c>
      <c r="P18" s="5" t="b">
        <v>0</v>
      </c>
      <c r="Q18" s="2">
        <f>COUNTIFS('Grade Tracker'!B18:P18,TRUE)</f>
        <v>0</v>
      </c>
      <c r="R18" s="3" t="str">
        <f t="shared" si="0"/>
        <v>Progressing</v>
      </c>
      <c r="S18" s="2">
        <f t="shared" si="1"/>
        <v>4</v>
      </c>
      <c r="T18" s="2"/>
      <c r="U18" s="2"/>
      <c r="V18" s="2"/>
      <c r="W18" s="2"/>
      <c r="X18" s="2"/>
      <c r="Y18" s="2"/>
      <c r="Z18" s="2"/>
      <c r="AA18" s="2"/>
    </row>
    <row r="19" spans="1:27" ht="15.75" customHeight="1" x14ac:dyDescent="0.25">
      <c r="A19" s="10" t="s">
        <v>15</v>
      </c>
      <c r="B19" s="9"/>
      <c r="C19" s="9"/>
      <c r="D19" s="9"/>
      <c r="E19" s="9"/>
      <c r="F19" s="9"/>
      <c r="G19" s="9"/>
      <c r="H19" s="9"/>
      <c r="I19" s="9"/>
      <c r="J19" s="5" t="b">
        <v>0</v>
      </c>
      <c r="K19" s="9"/>
      <c r="L19" s="9"/>
      <c r="N19" s="5" t="b">
        <v>0</v>
      </c>
      <c r="O19" s="5" t="b">
        <v>0</v>
      </c>
      <c r="P19" s="5" t="b">
        <v>0</v>
      </c>
      <c r="Q19" s="2">
        <f>COUNTIFS('Grade Tracker'!B19:P19,TRUE)</f>
        <v>0</v>
      </c>
      <c r="R19" s="3" t="str">
        <f t="shared" si="0"/>
        <v>Progressing</v>
      </c>
      <c r="S19" s="2">
        <f t="shared" si="1"/>
        <v>4</v>
      </c>
      <c r="T19" s="2"/>
      <c r="U19" s="2"/>
      <c r="V19" s="2"/>
      <c r="W19" s="2"/>
      <c r="X19" s="2"/>
      <c r="Y19" s="2"/>
      <c r="Z19" s="2"/>
      <c r="AA19" s="2"/>
    </row>
    <row r="20" spans="1:27" ht="15.75" customHeight="1" x14ac:dyDescent="0.25">
      <c r="A20" s="9"/>
      <c r="B20" s="11" t="s">
        <v>16</v>
      </c>
      <c r="C20" s="9"/>
      <c r="D20" s="9"/>
      <c r="G20" s="9"/>
      <c r="H20" s="9"/>
      <c r="I20" s="9"/>
      <c r="J20" s="9"/>
      <c r="K20" s="9"/>
      <c r="L20" s="9"/>
      <c r="M20" s="9"/>
      <c r="N20" s="9"/>
      <c r="O20" s="9"/>
      <c r="P20" s="2"/>
      <c r="Q20" s="3"/>
      <c r="R20" s="2"/>
      <c r="S20" s="2"/>
      <c r="T20" s="2"/>
      <c r="U20" s="2"/>
      <c r="V20" s="2"/>
      <c r="W20" s="2"/>
      <c r="X20" s="2"/>
      <c r="Y20" s="2"/>
      <c r="Z20" s="2"/>
    </row>
    <row r="21" spans="1:27" ht="15.75" customHeight="1" x14ac:dyDescent="0.25">
      <c r="A21" s="10" t="s">
        <v>17</v>
      </c>
      <c r="B21" s="6">
        <v>487</v>
      </c>
      <c r="C21" s="9" t="s">
        <v>18</v>
      </c>
      <c r="D21" s="9"/>
      <c r="G21" s="9"/>
      <c r="H21" s="9"/>
      <c r="I21" s="9"/>
      <c r="J21" s="9"/>
      <c r="K21" s="9"/>
      <c r="L21" s="9"/>
      <c r="M21" s="9"/>
      <c r="N21" s="9"/>
      <c r="O21" s="9"/>
      <c r="Q21" s="2"/>
      <c r="R21" s="3" t="str">
        <f>'Calculations (hide this)'!$E$15</f>
        <v>Mastered</v>
      </c>
      <c r="S21" s="2"/>
      <c r="T21" s="2"/>
      <c r="U21" s="2"/>
      <c r="V21" s="2"/>
      <c r="W21" s="2"/>
      <c r="X21" s="2"/>
      <c r="Y21" s="2"/>
      <c r="Z21" s="2"/>
    </row>
    <row r="22" spans="1:27" ht="15.75" customHeight="1" x14ac:dyDescent="0.25">
      <c r="A22" s="2"/>
      <c r="B22" s="12" t="s">
        <v>19</v>
      </c>
      <c r="C22" s="12" t="s">
        <v>20</v>
      </c>
      <c r="D22" s="12" t="s">
        <v>21</v>
      </c>
      <c r="E22" s="12" t="s">
        <v>73</v>
      </c>
      <c r="F22" s="2"/>
      <c r="G22" s="2"/>
      <c r="H22" s="2"/>
      <c r="I22" s="2"/>
      <c r="J22" s="2"/>
      <c r="K22" s="2"/>
      <c r="L22" s="2"/>
      <c r="M22" s="2"/>
      <c r="N22" s="2"/>
      <c r="O22" s="2"/>
      <c r="Q22" s="2"/>
      <c r="R22" s="3"/>
      <c r="S22" s="2"/>
      <c r="T22" s="2"/>
      <c r="U22" s="2"/>
      <c r="V22" s="2"/>
      <c r="W22" s="2"/>
      <c r="X22" s="2"/>
      <c r="Y22" s="2"/>
      <c r="Z22" s="2"/>
    </row>
    <row r="23" spans="1:27" ht="15.75" customHeight="1" x14ac:dyDescent="0.25">
      <c r="A23" s="12" t="s">
        <v>22</v>
      </c>
      <c r="B23" s="5" t="b">
        <v>0</v>
      </c>
      <c r="C23" s="5" t="b">
        <v>0</v>
      </c>
      <c r="D23" s="5" t="b">
        <v>0</v>
      </c>
      <c r="E23" s="5" t="b">
        <v>0</v>
      </c>
      <c r="F23" s="2"/>
      <c r="G23" s="2"/>
      <c r="H23" s="2"/>
      <c r="I23" s="2"/>
      <c r="J23" s="2"/>
      <c r="K23" s="2"/>
      <c r="L23" s="2"/>
      <c r="M23" s="2"/>
      <c r="N23" s="2"/>
      <c r="O23" s="2"/>
      <c r="Q23" s="2">
        <f>COUNTIFS('Grade Tracker'!B23:O23,TRUE)</f>
        <v>0</v>
      </c>
      <c r="R23" s="3" t="str">
        <f>_xlfn.IFS(COUNTIF(B23:E23,TRUE)&gt;=2,"Mastered",COUNTIF(B23:E23,TRUE)&gt;=1,"Competent",TRUE,"Progressing")</f>
        <v>Progressing</v>
      </c>
      <c r="S23" s="2"/>
      <c r="T23" s="2"/>
      <c r="U23" s="2"/>
      <c r="V23" s="2"/>
      <c r="W23" s="2"/>
      <c r="X23" s="2"/>
      <c r="Y23" s="2"/>
      <c r="Z23" s="2"/>
    </row>
    <row r="24" spans="1:27" thickBo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3"/>
      <c r="R24" s="2"/>
      <c r="S24" s="2"/>
      <c r="T24" s="2"/>
      <c r="U24" s="2"/>
      <c r="V24" s="2"/>
      <c r="W24" s="2"/>
      <c r="X24" s="2"/>
      <c r="Y24" s="2"/>
      <c r="Z24" s="2"/>
    </row>
    <row r="25" spans="1:27" ht="22.5" customHeight="1" thickTop="1" thickBot="1" x14ac:dyDescent="0.35">
      <c r="A25" s="13" t="s">
        <v>23</v>
      </c>
      <c r="B25" s="14" t="str">
        <f>'Calculations (hide this)'!B18</f>
        <v>F</v>
      </c>
      <c r="C25" s="2"/>
      <c r="D25" s="2"/>
      <c r="E25" s="2"/>
      <c r="F25" s="2"/>
      <c r="G25" s="2"/>
      <c r="H25" s="2"/>
      <c r="I25" s="15" t="s">
        <v>24</v>
      </c>
      <c r="J25" s="2"/>
      <c r="K25" s="2"/>
      <c r="L25" s="2"/>
      <c r="M25" s="2"/>
      <c r="N25" s="2"/>
      <c r="O25" s="2"/>
      <c r="P25" s="2"/>
      <c r="Q25" s="3"/>
      <c r="R25" s="2"/>
      <c r="S25" s="2"/>
      <c r="T25" s="2"/>
      <c r="U25" s="2"/>
      <c r="V25" s="2"/>
      <c r="W25" s="2"/>
      <c r="X25" s="2"/>
      <c r="Y25" s="2"/>
      <c r="Z25" s="2"/>
    </row>
    <row r="26" spans="1:27" ht="15.75" customHeight="1" thickTop="1" thickBot="1" x14ac:dyDescent="0.3">
      <c r="A26" s="16"/>
      <c r="B26" s="2"/>
      <c r="C26" s="2"/>
      <c r="D26" s="2"/>
      <c r="E26" s="2"/>
      <c r="F26" s="2"/>
      <c r="G26" s="2"/>
      <c r="H26" s="2"/>
      <c r="I26" s="2" t="s">
        <v>51</v>
      </c>
      <c r="J26" s="2"/>
      <c r="K26" s="2"/>
      <c r="L26" s="2"/>
      <c r="M26" s="2"/>
      <c r="N26" s="2"/>
      <c r="O26" s="2"/>
      <c r="P26" s="2"/>
      <c r="Q26" s="3"/>
      <c r="R26" s="2"/>
      <c r="S26" s="2"/>
      <c r="T26" s="2"/>
      <c r="U26" s="2"/>
      <c r="V26" s="2"/>
      <c r="W26" s="2"/>
      <c r="X26" s="2"/>
      <c r="Y26" s="2"/>
      <c r="Z26" s="2"/>
    </row>
    <row r="27" spans="1:27" ht="15.75" customHeight="1" x14ac:dyDescent="0.25">
      <c r="A27" s="17" t="s">
        <v>25</v>
      </c>
      <c r="B27" s="18">
        <f>'Calculations (hide this)'!$F2</f>
        <v>10</v>
      </c>
      <c r="C27" s="23" t="s">
        <v>26</v>
      </c>
      <c r="D27" s="24"/>
      <c r="E27" s="24"/>
      <c r="F27" s="25"/>
      <c r="G27" s="2"/>
      <c r="H27" s="2"/>
      <c r="I27" s="2" t="s">
        <v>28</v>
      </c>
      <c r="J27" s="2"/>
      <c r="K27" s="2"/>
      <c r="L27" s="2"/>
      <c r="M27" s="2"/>
      <c r="N27" s="2"/>
      <c r="O27" s="2"/>
      <c r="P27" s="2"/>
      <c r="Q27" s="3"/>
      <c r="R27" s="2"/>
      <c r="S27" s="2"/>
      <c r="T27" s="2"/>
      <c r="U27" s="2"/>
      <c r="V27" s="2"/>
      <c r="W27" s="2"/>
      <c r="X27" s="2"/>
      <c r="Y27" s="2"/>
      <c r="Z27" s="2"/>
    </row>
    <row r="28" spans="1:27" ht="15.75" customHeight="1" thickBot="1" x14ac:dyDescent="0.3">
      <c r="A28" s="19"/>
      <c r="B28" s="20">
        <f>'Calculations (hide this)'!$F3</f>
        <v>0</v>
      </c>
      <c r="C28" s="26" t="s">
        <v>27</v>
      </c>
      <c r="D28" s="27"/>
      <c r="E28" s="27"/>
      <c r="F28" s="28"/>
      <c r="G28" s="2"/>
      <c r="H28" s="2"/>
      <c r="I28" s="2" t="s">
        <v>30</v>
      </c>
      <c r="J28" s="2"/>
      <c r="K28" s="2"/>
      <c r="L28" s="2"/>
      <c r="M28" s="2"/>
      <c r="N28" s="2"/>
      <c r="O28" s="2"/>
      <c r="P28" s="2"/>
      <c r="Q28" s="3"/>
      <c r="R28" s="2"/>
      <c r="S28" s="2"/>
      <c r="T28" s="2"/>
      <c r="U28" s="2"/>
      <c r="V28" s="2"/>
      <c r="W28" s="2"/>
      <c r="X28" s="2"/>
      <c r="Y28" s="2"/>
      <c r="Z28" s="2"/>
    </row>
    <row r="29" spans="1:27" ht="15.75" customHeight="1" thickBot="1" x14ac:dyDescent="0.3">
      <c r="A29" s="16"/>
      <c r="B29" s="2"/>
      <c r="C29" s="2"/>
      <c r="D29" s="2"/>
      <c r="E29" s="2"/>
      <c r="F29" s="2"/>
      <c r="G29" s="2"/>
      <c r="H29" s="2"/>
      <c r="I29" s="2" t="s">
        <v>31</v>
      </c>
      <c r="J29" s="2"/>
      <c r="K29" s="2"/>
      <c r="L29" s="2"/>
      <c r="M29" s="2"/>
      <c r="N29" s="2"/>
      <c r="O29" s="2"/>
      <c r="P29" s="2"/>
      <c r="Q29" s="3"/>
      <c r="R29" s="2"/>
      <c r="S29" s="2"/>
      <c r="T29" s="2"/>
      <c r="U29" s="2"/>
      <c r="V29" s="2"/>
      <c r="W29" s="2"/>
      <c r="X29" s="2"/>
      <c r="Y29" s="2"/>
      <c r="Z29" s="2"/>
    </row>
    <row r="30" spans="1:27" ht="15.75" customHeight="1" x14ac:dyDescent="0.25">
      <c r="A30" s="17" t="s">
        <v>29</v>
      </c>
      <c r="B30" s="18">
        <f>'Calculations (hide this)'!$F5</f>
        <v>6</v>
      </c>
      <c r="C30" s="23" t="s">
        <v>26</v>
      </c>
      <c r="D30" s="24"/>
      <c r="E30" s="24"/>
      <c r="F30" s="25"/>
      <c r="G30" s="2"/>
      <c r="H30" s="2"/>
      <c r="I30" s="9" t="s">
        <v>52</v>
      </c>
      <c r="J30" s="2"/>
      <c r="K30" s="2"/>
      <c r="L30" s="2"/>
      <c r="M30" s="2"/>
      <c r="N30" s="2"/>
      <c r="O30" s="2"/>
      <c r="P30" s="2"/>
      <c r="Q30" s="3"/>
      <c r="R30" s="2"/>
      <c r="S30" s="2"/>
      <c r="T30" s="2"/>
      <c r="U30" s="2"/>
      <c r="V30" s="2"/>
      <c r="W30" s="2"/>
      <c r="X30" s="2"/>
      <c r="Y30" s="2"/>
      <c r="Z30" s="2"/>
    </row>
    <row r="31" spans="1:27" ht="15.75" customHeight="1" thickBot="1" x14ac:dyDescent="0.3">
      <c r="A31" s="19"/>
      <c r="B31" s="20">
        <f>'Calculations (hide this)'!$F6</f>
        <v>0</v>
      </c>
      <c r="C31" s="26" t="s">
        <v>27</v>
      </c>
      <c r="D31" s="27"/>
      <c r="E31" s="27"/>
      <c r="F31" s="28"/>
      <c r="G31" s="2"/>
      <c r="H31" s="2"/>
      <c r="J31" s="2"/>
      <c r="K31" s="2"/>
      <c r="L31" s="2"/>
      <c r="M31" s="2"/>
      <c r="N31" s="2"/>
      <c r="O31" s="2"/>
      <c r="P31" s="2"/>
      <c r="Q31" s="3"/>
      <c r="R31" s="2"/>
      <c r="S31" s="2"/>
      <c r="T31" s="2"/>
      <c r="U31" s="2"/>
      <c r="V31" s="2"/>
      <c r="W31" s="2"/>
      <c r="X31" s="2"/>
      <c r="Y31" s="2"/>
      <c r="Z31" s="2"/>
    </row>
    <row r="32" spans="1:27" ht="15.75" customHeight="1" thickBot="1" x14ac:dyDescent="0.3">
      <c r="A32" s="16"/>
      <c r="B32" s="2"/>
      <c r="C32" s="2"/>
      <c r="D32" s="2"/>
      <c r="E32" s="2"/>
      <c r="F32" s="2"/>
      <c r="G32" s="2"/>
      <c r="H32" s="2"/>
      <c r="I32" s="16" t="s">
        <v>53</v>
      </c>
      <c r="J32" s="8" t="b">
        <v>0</v>
      </c>
      <c r="K32" s="2"/>
      <c r="L32" s="2"/>
      <c r="M32" s="2"/>
      <c r="N32" s="2"/>
      <c r="O32" s="2"/>
      <c r="P32" s="2"/>
      <c r="Q32" s="3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17" t="s">
        <v>32</v>
      </c>
      <c r="B33" s="18">
        <f>'Calculations (hide this)'!$F8</f>
        <v>2</v>
      </c>
      <c r="C33" s="23" t="s">
        <v>26</v>
      </c>
      <c r="D33" s="24"/>
      <c r="E33" s="24"/>
      <c r="F33" s="25"/>
      <c r="G33" s="2"/>
      <c r="H33" s="2"/>
      <c r="I33" s="2"/>
      <c r="J33" s="2"/>
      <c r="K33" s="2"/>
      <c r="L33" s="2"/>
      <c r="M33" s="2"/>
      <c r="N33" s="2"/>
      <c r="O33" s="2"/>
      <c r="P33" s="2"/>
      <c r="Q33" s="3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thickBot="1" x14ac:dyDescent="0.3">
      <c r="A34" s="19"/>
      <c r="B34" s="20">
        <f>'Calculations (hide this)'!$F9</f>
        <v>0</v>
      </c>
      <c r="C34" s="26" t="s">
        <v>27</v>
      </c>
      <c r="D34" s="27"/>
      <c r="E34" s="27"/>
      <c r="F34" s="28"/>
      <c r="G34" s="2"/>
      <c r="H34" s="2"/>
      <c r="I34" s="2"/>
      <c r="J34" s="2"/>
      <c r="K34" s="2"/>
      <c r="L34" s="2"/>
      <c r="M34" s="2"/>
      <c r="N34" s="2"/>
      <c r="O34" s="2"/>
      <c r="P34" s="2"/>
      <c r="Q34" s="3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thickBot="1" x14ac:dyDescent="0.3">
      <c r="A35" s="16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3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17" t="s">
        <v>33</v>
      </c>
      <c r="B36" s="18">
        <f>'Calculations (hide this)'!$F11</f>
        <v>0</v>
      </c>
      <c r="C36" s="23" t="s">
        <v>26</v>
      </c>
      <c r="D36" s="24"/>
      <c r="E36" s="24"/>
      <c r="F36" s="25"/>
      <c r="G36" s="2"/>
      <c r="H36" s="2"/>
      <c r="I36" s="2"/>
      <c r="J36" s="2"/>
      <c r="K36" s="2"/>
      <c r="L36" s="2"/>
      <c r="M36" s="2"/>
      <c r="N36" s="2"/>
      <c r="O36" s="2"/>
      <c r="P36" s="2"/>
      <c r="Q36" s="3"/>
      <c r="R36" s="2"/>
      <c r="S36" s="2"/>
      <c r="T36" s="2"/>
      <c r="U36" s="2"/>
      <c r="V36" s="2"/>
      <c r="W36" s="2"/>
      <c r="X36" s="2"/>
      <c r="Y36" s="2"/>
      <c r="Z36" s="2"/>
    </row>
    <row r="37" spans="1:26" thickBot="1" x14ac:dyDescent="0.3">
      <c r="A37" s="21"/>
      <c r="B37" s="20">
        <f>'Calculations (hide this)'!$F12</f>
        <v>1</v>
      </c>
      <c r="C37" s="26" t="s">
        <v>27</v>
      </c>
      <c r="D37" s="27"/>
      <c r="E37" s="27"/>
      <c r="F37" s="28"/>
      <c r="G37" s="2"/>
      <c r="H37" s="2"/>
      <c r="I37" s="2"/>
      <c r="J37" s="2"/>
      <c r="K37" s="2"/>
      <c r="L37" s="2"/>
      <c r="M37" s="2"/>
      <c r="N37" s="2"/>
      <c r="O37" s="2"/>
      <c r="P37" s="2"/>
      <c r="Q37" s="3"/>
      <c r="R37" s="2"/>
      <c r="S37" s="2"/>
      <c r="T37" s="2"/>
      <c r="U37" s="2"/>
      <c r="V37" s="2"/>
      <c r="W37" s="2"/>
      <c r="X37" s="2"/>
      <c r="Y37" s="2"/>
      <c r="Z37" s="2"/>
    </row>
    <row r="38" spans="1:26" ht="15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3"/>
      <c r="R38" s="2"/>
      <c r="S38" s="2"/>
      <c r="T38" s="2"/>
      <c r="U38" s="2"/>
      <c r="V38" s="2"/>
      <c r="W38" s="2"/>
      <c r="X38" s="2"/>
      <c r="Y38" s="2"/>
      <c r="Z38" s="2"/>
    </row>
    <row r="39" spans="1:26" ht="15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3"/>
      <c r="R39" s="2"/>
      <c r="S39" s="2"/>
      <c r="T39" s="2"/>
      <c r="U39" s="2"/>
      <c r="V39" s="2"/>
      <c r="W39" s="2"/>
      <c r="X39" s="2"/>
      <c r="Y39" s="2"/>
      <c r="Z39" s="2"/>
    </row>
    <row r="40" spans="1:26" ht="15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3"/>
      <c r="R40" s="2"/>
      <c r="S40" s="2"/>
      <c r="T40" s="2"/>
      <c r="U40" s="2"/>
      <c r="V40" s="2"/>
      <c r="W40" s="2"/>
      <c r="X40" s="2"/>
      <c r="Y40" s="2"/>
      <c r="Z40" s="2"/>
    </row>
    <row r="41" spans="1:26" ht="15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3"/>
      <c r="R41" s="2"/>
      <c r="S41" s="2"/>
      <c r="T41" s="2"/>
      <c r="U41" s="2"/>
      <c r="V41" s="2"/>
      <c r="W41" s="2"/>
      <c r="X41" s="2"/>
      <c r="Y41" s="2"/>
      <c r="Z41" s="2"/>
    </row>
    <row r="42" spans="1:26" ht="15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3"/>
      <c r="R42" s="2"/>
      <c r="S42" s="2"/>
      <c r="T42" s="2"/>
      <c r="U42" s="2"/>
      <c r="V42" s="2"/>
      <c r="W42" s="2"/>
      <c r="X42" s="2"/>
      <c r="Y42" s="2"/>
      <c r="Z42" s="2"/>
    </row>
    <row r="43" spans="1:26" ht="15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3"/>
      <c r="R43" s="2"/>
      <c r="S43" s="2"/>
      <c r="T43" s="2"/>
      <c r="U43" s="2"/>
      <c r="V43" s="2"/>
      <c r="W43" s="2"/>
      <c r="X43" s="2"/>
      <c r="Y43" s="2"/>
      <c r="Z43" s="2"/>
    </row>
    <row r="44" spans="1:26" ht="15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3"/>
      <c r="R44" s="2"/>
      <c r="S44" s="2"/>
      <c r="T44" s="2"/>
      <c r="U44" s="2"/>
      <c r="V44" s="2"/>
      <c r="W44" s="2"/>
      <c r="X44" s="2"/>
      <c r="Y44" s="2"/>
      <c r="Z44" s="2"/>
    </row>
    <row r="45" spans="1:26" ht="15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3"/>
      <c r="R45" s="2"/>
      <c r="S45" s="2"/>
      <c r="T45" s="2"/>
      <c r="U45" s="2"/>
      <c r="V45" s="2"/>
      <c r="W45" s="2"/>
      <c r="X45" s="2"/>
      <c r="Y45" s="2"/>
      <c r="Z45" s="2"/>
    </row>
    <row r="46" spans="1:26" ht="15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3"/>
      <c r="R46" s="2"/>
      <c r="S46" s="2"/>
      <c r="T46" s="2"/>
      <c r="U46" s="2"/>
      <c r="V46" s="2"/>
      <c r="W46" s="2"/>
      <c r="X46" s="2"/>
      <c r="Y46" s="2"/>
      <c r="Z46" s="2"/>
    </row>
    <row r="47" spans="1:26" ht="15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3"/>
      <c r="R47" s="2"/>
      <c r="S47" s="2"/>
      <c r="T47" s="2"/>
      <c r="U47" s="2"/>
      <c r="V47" s="2"/>
      <c r="W47" s="2"/>
      <c r="X47" s="2"/>
      <c r="Y47" s="2"/>
      <c r="Z47" s="2"/>
    </row>
    <row r="48" spans="1:26" ht="15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3"/>
      <c r="R48" s="2"/>
      <c r="S48" s="2"/>
      <c r="T48" s="2"/>
      <c r="U48" s="2"/>
      <c r="V48" s="2"/>
      <c r="W48" s="2"/>
      <c r="X48" s="2"/>
      <c r="Y48" s="2"/>
      <c r="Z48" s="2"/>
    </row>
    <row r="49" spans="1:26" ht="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3"/>
      <c r="R49" s="2"/>
      <c r="S49" s="2"/>
      <c r="T49" s="2"/>
      <c r="U49" s="2"/>
      <c r="V49" s="2"/>
      <c r="W49" s="2"/>
      <c r="X49" s="2"/>
      <c r="Y49" s="2"/>
      <c r="Z49" s="2"/>
    </row>
    <row r="50" spans="1:26" ht="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3"/>
      <c r="R50" s="2"/>
      <c r="S50" s="2"/>
      <c r="T50" s="2"/>
      <c r="U50" s="2"/>
      <c r="V50" s="2"/>
      <c r="W50" s="2"/>
      <c r="X50" s="2"/>
      <c r="Y50" s="2"/>
      <c r="Z50" s="2"/>
    </row>
    <row r="51" spans="1:26" ht="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3"/>
      <c r="R51" s="2"/>
      <c r="S51" s="2"/>
      <c r="T51" s="2"/>
      <c r="U51" s="2"/>
      <c r="V51" s="2"/>
      <c r="W51" s="2"/>
      <c r="X51" s="2"/>
      <c r="Y51" s="2"/>
      <c r="Z51" s="2"/>
    </row>
    <row r="52" spans="1:26" ht="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3"/>
      <c r="R52" s="2"/>
      <c r="S52" s="2"/>
      <c r="T52" s="2"/>
      <c r="U52" s="2"/>
      <c r="V52" s="2"/>
      <c r="W52" s="2"/>
      <c r="X52" s="2"/>
      <c r="Y52" s="2"/>
      <c r="Z52" s="2"/>
    </row>
    <row r="53" spans="1:26" ht="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3"/>
      <c r="R53" s="2"/>
      <c r="S53" s="2"/>
      <c r="T53" s="2"/>
      <c r="U53" s="2"/>
      <c r="V53" s="2"/>
      <c r="W53" s="2"/>
      <c r="X53" s="2"/>
      <c r="Y53" s="2"/>
      <c r="Z53" s="2"/>
    </row>
    <row r="54" spans="1:26" ht="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3"/>
      <c r="R54" s="2"/>
      <c r="S54" s="2"/>
      <c r="T54" s="2"/>
      <c r="U54" s="2"/>
      <c r="V54" s="2"/>
      <c r="W54" s="2"/>
      <c r="X54" s="2"/>
      <c r="Y54" s="2"/>
      <c r="Z54" s="2"/>
    </row>
    <row r="55" spans="1:26" ht="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3"/>
      <c r="R55" s="2"/>
      <c r="S55" s="2"/>
      <c r="T55" s="2"/>
      <c r="U55" s="2"/>
      <c r="V55" s="2"/>
      <c r="W55" s="2"/>
      <c r="X55" s="2"/>
      <c r="Y55" s="2"/>
      <c r="Z55" s="2"/>
    </row>
    <row r="56" spans="1:26" ht="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3"/>
      <c r="R56" s="2"/>
      <c r="S56" s="2"/>
      <c r="T56" s="2"/>
      <c r="U56" s="2"/>
      <c r="V56" s="2"/>
      <c r="W56" s="2"/>
      <c r="X56" s="2"/>
      <c r="Y56" s="2"/>
      <c r="Z56" s="2"/>
    </row>
    <row r="57" spans="1:26" ht="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3"/>
      <c r="R57" s="2"/>
      <c r="S57" s="2"/>
      <c r="T57" s="2"/>
      <c r="U57" s="2"/>
      <c r="V57" s="2"/>
      <c r="W57" s="2"/>
      <c r="X57" s="2"/>
      <c r="Y57" s="2"/>
      <c r="Z57" s="2"/>
    </row>
    <row r="58" spans="1:26" ht="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3"/>
      <c r="R58" s="2"/>
      <c r="S58" s="2"/>
      <c r="T58" s="2"/>
      <c r="U58" s="2"/>
      <c r="V58" s="2"/>
      <c r="W58" s="2"/>
      <c r="X58" s="2"/>
      <c r="Y58" s="2"/>
      <c r="Z58" s="2"/>
    </row>
    <row r="59" spans="1:26" ht="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3"/>
      <c r="R59" s="2"/>
      <c r="S59" s="2"/>
      <c r="T59" s="2"/>
      <c r="U59" s="2"/>
      <c r="V59" s="2"/>
      <c r="W59" s="2"/>
      <c r="X59" s="2"/>
      <c r="Y59" s="2"/>
      <c r="Z59" s="2"/>
    </row>
    <row r="60" spans="1:26" ht="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3"/>
      <c r="R60" s="2"/>
      <c r="S60" s="2"/>
      <c r="T60" s="2"/>
      <c r="U60" s="2"/>
      <c r="V60" s="2"/>
      <c r="W60" s="2"/>
      <c r="X60" s="2"/>
      <c r="Y60" s="2"/>
      <c r="Z60" s="2"/>
    </row>
    <row r="61" spans="1:26" ht="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3"/>
      <c r="R61" s="2"/>
      <c r="S61" s="2"/>
      <c r="T61" s="2"/>
      <c r="U61" s="2"/>
      <c r="V61" s="2"/>
      <c r="W61" s="2"/>
      <c r="X61" s="2"/>
      <c r="Y61" s="2"/>
      <c r="Z61" s="2"/>
    </row>
    <row r="62" spans="1:26" ht="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3"/>
      <c r="R62" s="2"/>
      <c r="S62" s="2"/>
      <c r="T62" s="2"/>
      <c r="U62" s="2"/>
      <c r="V62" s="2"/>
      <c r="W62" s="2"/>
      <c r="X62" s="2"/>
      <c r="Y62" s="2"/>
      <c r="Z62" s="2"/>
    </row>
    <row r="63" spans="1:26" ht="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3"/>
      <c r="R63" s="2"/>
      <c r="S63" s="2"/>
      <c r="T63" s="2"/>
      <c r="U63" s="2"/>
      <c r="V63" s="2"/>
      <c r="W63" s="2"/>
      <c r="X63" s="2"/>
      <c r="Y63" s="2"/>
      <c r="Z63" s="2"/>
    </row>
    <row r="64" spans="1:26" ht="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3"/>
      <c r="R64" s="2"/>
      <c r="S64" s="2"/>
      <c r="T64" s="2"/>
      <c r="U64" s="2"/>
      <c r="V64" s="2"/>
      <c r="W64" s="2"/>
      <c r="X64" s="2"/>
      <c r="Y64" s="2"/>
      <c r="Z64" s="2"/>
    </row>
    <row r="65" spans="1:26" ht="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3"/>
      <c r="R65" s="2"/>
      <c r="S65" s="2"/>
      <c r="T65" s="2"/>
      <c r="U65" s="2"/>
      <c r="V65" s="2"/>
      <c r="W65" s="2"/>
      <c r="X65" s="2"/>
      <c r="Y65" s="2"/>
      <c r="Z65" s="2"/>
    </row>
    <row r="66" spans="1:26" ht="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3"/>
      <c r="R66" s="2"/>
      <c r="S66" s="2"/>
      <c r="T66" s="2"/>
      <c r="U66" s="2"/>
      <c r="V66" s="2"/>
      <c r="W66" s="2"/>
      <c r="X66" s="2"/>
      <c r="Y66" s="2"/>
      <c r="Z66" s="2"/>
    </row>
    <row r="67" spans="1:26" ht="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3"/>
      <c r="R67" s="2"/>
      <c r="S67" s="2"/>
      <c r="T67" s="2"/>
      <c r="U67" s="2"/>
      <c r="V67" s="2"/>
      <c r="W67" s="2"/>
      <c r="X67" s="2"/>
      <c r="Y67" s="2"/>
      <c r="Z67" s="2"/>
    </row>
    <row r="68" spans="1:26" ht="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3"/>
      <c r="R68" s="2"/>
      <c r="S68" s="2"/>
      <c r="T68" s="2"/>
      <c r="U68" s="2"/>
      <c r="V68" s="2"/>
      <c r="W68" s="2"/>
      <c r="X68" s="2"/>
      <c r="Y68" s="2"/>
      <c r="Z68" s="2"/>
    </row>
    <row r="69" spans="1:26" ht="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3"/>
      <c r="R69" s="2"/>
      <c r="S69" s="2"/>
      <c r="T69" s="2"/>
      <c r="U69" s="2"/>
      <c r="V69" s="2"/>
      <c r="W69" s="2"/>
      <c r="X69" s="2"/>
      <c r="Y69" s="2"/>
      <c r="Z69" s="2"/>
    </row>
    <row r="70" spans="1:26" ht="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3"/>
      <c r="R70" s="2"/>
      <c r="S70" s="2"/>
      <c r="T70" s="2"/>
      <c r="U70" s="2"/>
      <c r="V70" s="2"/>
      <c r="W70" s="2"/>
      <c r="X70" s="2"/>
      <c r="Y70" s="2"/>
      <c r="Z70" s="2"/>
    </row>
    <row r="71" spans="1:26" ht="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3"/>
      <c r="R71" s="2"/>
      <c r="S71" s="2"/>
      <c r="T71" s="2"/>
      <c r="U71" s="2"/>
      <c r="V71" s="2"/>
      <c r="W71" s="2"/>
      <c r="X71" s="2"/>
      <c r="Y71" s="2"/>
      <c r="Z71" s="2"/>
    </row>
    <row r="72" spans="1:26" ht="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3"/>
      <c r="R72" s="2"/>
      <c r="S72" s="2"/>
      <c r="T72" s="2"/>
      <c r="U72" s="2"/>
      <c r="V72" s="2"/>
      <c r="W72" s="2"/>
      <c r="X72" s="2"/>
      <c r="Y72" s="2"/>
      <c r="Z72" s="2"/>
    </row>
    <row r="73" spans="1:26" ht="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3"/>
      <c r="R73" s="2"/>
      <c r="S73" s="2"/>
      <c r="T73" s="2"/>
      <c r="U73" s="2"/>
      <c r="V73" s="2"/>
      <c r="W73" s="2"/>
      <c r="X73" s="2"/>
      <c r="Y73" s="2"/>
      <c r="Z73" s="2"/>
    </row>
    <row r="74" spans="1:26" ht="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3"/>
      <c r="R74" s="2"/>
      <c r="S74" s="2"/>
      <c r="T74" s="2"/>
      <c r="U74" s="2"/>
      <c r="V74" s="2"/>
      <c r="W74" s="2"/>
      <c r="X74" s="2"/>
      <c r="Y74" s="2"/>
      <c r="Z74" s="2"/>
    </row>
    <row r="75" spans="1:26" ht="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3"/>
      <c r="R75" s="2"/>
      <c r="S75" s="2"/>
      <c r="T75" s="2"/>
      <c r="U75" s="2"/>
      <c r="V75" s="2"/>
      <c r="W75" s="2"/>
      <c r="X75" s="2"/>
      <c r="Y75" s="2"/>
      <c r="Z75" s="2"/>
    </row>
    <row r="76" spans="1:26" ht="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3"/>
      <c r="R76" s="2"/>
      <c r="S76" s="2"/>
      <c r="T76" s="2"/>
      <c r="U76" s="2"/>
      <c r="V76" s="2"/>
      <c r="W76" s="2"/>
      <c r="X76" s="2"/>
      <c r="Y76" s="2"/>
      <c r="Z76" s="2"/>
    </row>
    <row r="77" spans="1:26" ht="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3"/>
      <c r="R77" s="2"/>
      <c r="S77" s="2"/>
      <c r="T77" s="2"/>
      <c r="U77" s="2"/>
      <c r="V77" s="2"/>
      <c r="W77" s="2"/>
      <c r="X77" s="2"/>
      <c r="Y77" s="2"/>
      <c r="Z77" s="2"/>
    </row>
    <row r="78" spans="1:26" ht="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3"/>
      <c r="R78" s="2"/>
      <c r="S78" s="2"/>
      <c r="T78" s="2"/>
      <c r="U78" s="2"/>
      <c r="V78" s="2"/>
      <c r="W78" s="2"/>
      <c r="X78" s="2"/>
      <c r="Y78" s="2"/>
      <c r="Z78" s="2"/>
    </row>
    <row r="79" spans="1:26" ht="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3"/>
      <c r="R79" s="2"/>
      <c r="S79" s="2"/>
      <c r="T79" s="2"/>
      <c r="U79" s="2"/>
      <c r="V79" s="2"/>
      <c r="W79" s="2"/>
      <c r="X79" s="2"/>
      <c r="Y79" s="2"/>
      <c r="Z79" s="2"/>
    </row>
    <row r="80" spans="1:26" ht="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3"/>
      <c r="R80" s="2"/>
      <c r="S80" s="2"/>
      <c r="T80" s="2"/>
      <c r="U80" s="2"/>
      <c r="V80" s="2"/>
      <c r="W80" s="2"/>
      <c r="X80" s="2"/>
      <c r="Y80" s="2"/>
      <c r="Z80" s="2"/>
    </row>
    <row r="81" spans="1:26" ht="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3"/>
      <c r="R81" s="2"/>
      <c r="S81" s="2"/>
      <c r="T81" s="2"/>
      <c r="U81" s="2"/>
      <c r="V81" s="2"/>
      <c r="W81" s="2"/>
      <c r="X81" s="2"/>
      <c r="Y81" s="2"/>
      <c r="Z81" s="2"/>
    </row>
    <row r="82" spans="1:26" ht="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3"/>
      <c r="R82" s="2"/>
      <c r="S82" s="2"/>
      <c r="T82" s="2"/>
      <c r="U82" s="2"/>
      <c r="V82" s="2"/>
      <c r="W82" s="2"/>
      <c r="X82" s="2"/>
      <c r="Y82" s="2"/>
      <c r="Z82" s="2"/>
    </row>
    <row r="83" spans="1:26" ht="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3"/>
      <c r="R83" s="2"/>
      <c r="S83" s="2"/>
      <c r="T83" s="2"/>
      <c r="U83" s="2"/>
      <c r="V83" s="2"/>
      <c r="W83" s="2"/>
      <c r="X83" s="2"/>
      <c r="Y83" s="2"/>
      <c r="Z83" s="2"/>
    </row>
    <row r="84" spans="1:26" ht="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3"/>
      <c r="R84" s="2"/>
      <c r="S84" s="2"/>
      <c r="T84" s="2"/>
      <c r="U84" s="2"/>
      <c r="V84" s="2"/>
      <c r="W84" s="2"/>
      <c r="X84" s="2"/>
      <c r="Y84" s="2"/>
      <c r="Z84" s="2"/>
    </row>
    <row r="85" spans="1:26" ht="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3"/>
      <c r="R85" s="2"/>
      <c r="S85" s="2"/>
      <c r="T85" s="2"/>
      <c r="U85" s="2"/>
      <c r="V85" s="2"/>
      <c r="W85" s="2"/>
      <c r="X85" s="2"/>
      <c r="Y85" s="2"/>
      <c r="Z85" s="2"/>
    </row>
    <row r="86" spans="1:26" ht="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3"/>
      <c r="R86" s="2"/>
      <c r="S86" s="2"/>
      <c r="T86" s="2"/>
      <c r="U86" s="2"/>
      <c r="V86" s="2"/>
      <c r="W86" s="2"/>
      <c r="X86" s="2"/>
      <c r="Y86" s="2"/>
      <c r="Z86" s="2"/>
    </row>
    <row r="87" spans="1:26" ht="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3"/>
      <c r="R87" s="2"/>
      <c r="S87" s="2"/>
      <c r="T87" s="2"/>
      <c r="U87" s="2"/>
      <c r="V87" s="2"/>
      <c r="W87" s="2"/>
      <c r="X87" s="2"/>
      <c r="Y87" s="2"/>
      <c r="Z87" s="2"/>
    </row>
    <row r="88" spans="1:26" ht="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3"/>
      <c r="R88" s="2"/>
      <c r="S88" s="2"/>
      <c r="T88" s="2"/>
      <c r="U88" s="2"/>
      <c r="V88" s="2"/>
      <c r="W88" s="2"/>
      <c r="X88" s="2"/>
      <c r="Y88" s="2"/>
      <c r="Z88" s="2"/>
    </row>
    <row r="89" spans="1:26" ht="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3"/>
      <c r="R89" s="2"/>
      <c r="S89" s="2"/>
      <c r="T89" s="2"/>
      <c r="U89" s="2"/>
      <c r="V89" s="2"/>
      <c r="W89" s="2"/>
      <c r="X89" s="2"/>
      <c r="Y89" s="2"/>
      <c r="Z89" s="2"/>
    </row>
    <row r="90" spans="1:26" ht="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3"/>
      <c r="R90" s="2"/>
      <c r="S90" s="2"/>
      <c r="T90" s="2"/>
      <c r="U90" s="2"/>
      <c r="V90" s="2"/>
      <c r="W90" s="2"/>
      <c r="X90" s="2"/>
      <c r="Y90" s="2"/>
      <c r="Z90" s="2"/>
    </row>
    <row r="91" spans="1:26" ht="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3"/>
      <c r="R91" s="2"/>
      <c r="S91" s="2"/>
      <c r="T91" s="2"/>
      <c r="U91" s="2"/>
      <c r="V91" s="2"/>
      <c r="W91" s="2"/>
      <c r="X91" s="2"/>
      <c r="Y91" s="2"/>
      <c r="Z91" s="2"/>
    </row>
    <row r="92" spans="1:26" ht="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3"/>
      <c r="R92" s="2"/>
      <c r="S92" s="2"/>
      <c r="T92" s="2"/>
      <c r="U92" s="2"/>
      <c r="V92" s="2"/>
      <c r="W92" s="2"/>
      <c r="X92" s="2"/>
      <c r="Y92" s="2"/>
      <c r="Z92" s="2"/>
    </row>
    <row r="93" spans="1:26" ht="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3"/>
      <c r="R93" s="2"/>
      <c r="S93" s="2"/>
      <c r="T93" s="2"/>
      <c r="U93" s="2"/>
      <c r="V93" s="2"/>
      <c r="W93" s="2"/>
      <c r="X93" s="2"/>
      <c r="Y93" s="2"/>
      <c r="Z93" s="2"/>
    </row>
    <row r="94" spans="1:26" ht="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3"/>
      <c r="R94" s="2"/>
      <c r="S94" s="2"/>
      <c r="T94" s="2"/>
      <c r="U94" s="2"/>
      <c r="V94" s="2"/>
      <c r="W94" s="2"/>
      <c r="X94" s="2"/>
      <c r="Y94" s="2"/>
      <c r="Z94" s="2"/>
    </row>
    <row r="95" spans="1:26" ht="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3"/>
      <c r="R95" s="2"/>
      <c r="S95" s="2"/>
      <c r="T95" s="2"/>
      <c r="U95" s="2"/>
      <c r="V95" s="2"/>
      <c r="W95" s="2"/>
      <c r="X95" s="2"/>
      <c r="Y95" s="2"/>
      <c r="Z95" s="2"/>
    </row>
    <row r="96" spans="1:26" ht="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3"/>
      <c r="R96" s="2"/>
      <c r="S96" s="2"/>
      <c r="T96" s="2"/>
      <c r="U96" s="2"/>
      <c r="V96" s="2"/>
      <c r="W96" s="2"/>
      <c r="X96" s="2"/>
      <c r="Y96" s="2"/>
      <c r="Z96" s="2"/>
    </row>
    <row r="97" spans="1:26" ht="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3"/>
      <c r="R97" s="2"/>
      <c r="S97" s="2"/>
      <c r="T97" s="2"/>
      <c r="U97" s="2"/>
      <c r="V97" s="2"/>
      <c r="W97" s="2"/>
      <c r="X97" s="2"/>
      <c r="Y97" s="2"/>
      <c r="Z97" s="2"/>
    </row>
    <row r="98" spans="1:26" ht="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3"/>
      <c r="R98" s="2"/>
      <c r="S98" s="2"/>
      <c r="T98" s="2"/>
      <c r="U98" s="2"/>
      <c r="V98" s="2"/>
      <c r="W98" s="2"/>
      <c r="X98" s="2"/>
      <c r="Y98" s="2"/>
      <c r="Z98" s="2"/>
    </row>
    <row r="99" spans="1:26" ht="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3"/>
      <c r="R99" s="2"/>
      <c r="S99" s="2"/>
      <c r="T99" s="2"/>
      <c r="U99" s="2"/>
      <c r="V99" s="2"/>
      <c r="W99" s="2"/>
      <c r="X99" s="2"/>
      <c r="Y99" s="2"/>
      <c r="Z99" s="2"/>
    </row>
    <row r="100" spans="1:26" ht="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3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3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3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3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3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3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3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3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3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3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3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3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3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3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3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3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3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3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3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3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3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3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3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3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3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3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3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3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3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3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3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3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3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3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3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3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3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3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3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3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3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3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3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3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3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3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3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3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3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3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3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3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3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3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3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3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3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3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3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3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3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3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3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3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3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3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3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3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3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3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3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3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3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3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3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3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3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3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3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3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3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3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3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3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3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3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3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3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3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3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3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3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3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3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3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3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3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3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3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3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3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3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3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3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3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3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3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3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3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3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3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3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3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3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3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3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3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3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3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3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3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3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3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3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3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3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3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3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3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3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3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3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3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3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3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3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3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3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3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3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3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3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3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3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3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3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3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3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3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3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3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3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3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3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3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3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3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3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3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3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3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3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3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3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3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3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3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3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3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3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3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3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3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3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3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3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3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3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3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3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3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3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3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3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3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3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3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3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3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3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3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3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3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3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3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3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3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3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3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3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3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3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3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3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3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3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3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3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3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3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3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3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3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3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3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3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3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3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3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3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3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3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3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3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3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3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3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3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3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3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3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3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3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3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3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3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3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3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3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3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3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3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3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3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3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3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3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3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3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3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3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3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3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3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3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3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3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3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3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3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3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3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3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3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3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3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3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3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3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3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3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3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3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3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3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3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3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3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3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3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3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3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3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3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3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3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3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3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3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3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3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3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3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3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3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3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3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3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3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3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3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3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3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3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3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3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3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3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3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3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3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3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3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3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3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3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3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3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3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3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3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3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3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3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3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3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3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3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3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3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3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3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3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3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3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3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3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3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3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3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3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3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3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3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3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3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3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3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3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3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3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3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3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3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3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3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3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3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3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3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3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3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3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3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3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3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3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3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3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3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3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3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3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3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3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3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3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3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3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3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3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3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3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3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3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3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3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3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3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3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3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3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3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3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3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3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3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3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3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3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3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3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3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3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3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3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3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3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3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3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3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3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3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3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3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3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3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3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3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3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3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3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3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3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3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3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3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3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3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3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3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3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3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3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3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3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3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3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3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3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3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3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3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3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3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3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3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3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3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3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3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3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3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3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3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3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3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3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3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3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3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3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3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3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3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3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3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3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3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3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3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3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3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3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3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3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3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3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3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3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3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3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3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3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3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3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3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3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3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3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3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3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3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3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3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3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3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3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3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3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3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3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3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3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3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3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3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3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3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3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3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3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3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3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3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3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3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3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3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3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3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3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3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3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3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3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3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3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3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3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3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3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3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3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3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3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3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3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3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3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3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3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3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3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3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3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3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3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3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3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3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3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3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3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3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3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3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3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3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3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3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3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3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3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3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3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3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3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3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3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3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3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3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3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3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3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3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3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3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3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3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3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3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3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3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3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3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3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3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3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3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3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3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3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3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3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3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3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3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3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3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3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3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3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3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3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3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3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3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3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3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3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3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3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3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3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3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3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3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3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3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3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3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3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3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3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3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3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3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3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3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3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3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3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3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3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3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3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3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3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3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3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3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3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3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3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3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3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3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3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3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3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3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3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3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3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3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3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3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3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3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3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3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3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3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3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3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3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3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3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3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3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3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3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3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3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3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3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3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3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3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3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3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3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3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3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3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3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3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3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3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3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3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3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3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3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3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3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3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3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3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3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3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3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3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3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3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3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3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3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3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3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3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3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3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3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3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3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3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3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3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3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3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3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3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3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3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3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3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3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3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3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3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3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3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3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3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3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3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3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3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3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3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3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3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3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3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3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3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3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3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3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3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3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3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3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3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3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3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3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3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3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3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3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3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3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3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3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3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3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3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3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3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3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3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3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3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3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3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3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3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3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3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3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3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3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3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3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3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3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3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3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3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3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3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3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3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3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3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3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3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3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3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3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3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3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3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3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3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3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3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3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3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3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3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3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3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3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3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3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3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3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3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3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3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3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3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3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3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3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3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3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3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3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3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3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3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3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3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3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3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3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3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3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3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3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3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3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3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3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3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3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3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3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3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3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3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3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3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3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3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3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3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3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3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3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3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3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3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3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3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3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3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3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3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3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3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3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3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3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3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3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3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3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3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3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3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3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3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3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3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3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3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3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3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3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3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3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3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3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3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3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" x14ac:dyDescent="0.2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3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" x14ac:dyDescent="0.2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3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" x14ac:dyDescent="0.2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3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5" x14ac:dyDescent="0.2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3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5" x14ac:dyDescent="0.2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3"/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15" x14ac:dyDescent="0.2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3"/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15" x14ac:dyDescent="0.2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3"/>
      <c r="R1008" s="2"/>
      <c r="S1008" s="2"/>
      <c r="T1008" s="2"/>
      <c r="U1008" s="2"/>
      <c r="V1008" s="2"/>
      <c r="W1008" s="2"/>
      <c r="X1008" s="2"/>
      <c r="Y1008" s="2"/>
      <c r="Z1008" s="2"/>
    </row>
  </sheetData>
  <sheetProtection algorithmName="SHA-512" hashValue="WoswCXBWwUAenecmJkfvcoAkL7NY4wYYcttTmKjk9DaLaJhqd5vHLHE4Gb/voHO+eZouyxG0+pVIWs8bepYsCA==" saltValue="8qUdWJHoTx0BdOvQfRzeuw==" spinCount="100000" sheet="1" objects="1" scenarios="1"/>
  <mergeCells count="9">
    <mergeCell ref="C36:F36"/>
    <mergeCell ref="C37:F37"/>
    <mergeCell ref="B1:C1"/>
    <mergeCell ref="C27:F27"/>
    <mergeCell ref="C28:F28"/>
    <mergeCell ref="C30:F30"/>
    <mergeCell ref="C31:F31"/>
    <mergeCell ref="C33:F33"/>
    <mergeCell ref="C34:F34"/>
  </mergeCells>
  <conditionalFormatting sqref="A2:P23">
    <cfRule type="expression" dxfId="1" priority="14">
      <formula>$R2="Mastered"</formula>
    </cfRule>
    <cfRule type="expression" dxfId="0" priority="15">
      <formula>$R2="Competent"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G18"/>
  <sheetViews>
    <sheetView tabSelected="1" workbookViewId="0">
      <selection activeCell="F11" sqref="F11"/>
    </sheetView>
  </sheetViews>
  <sheetFormatPr defaultColWidth="12.5703125" defaultRowHeight="15.75" customHeight="1" x14ac:dyDescent="0.2"/>
  <sheetData>
    <row r="1" spans="1:7" ht="12.75" x14ac:dyDescent="0.2">
      <c r="A1" s="1" t="s">
        <v>34</v>
      </c>
    </row>
    <row r="2" spans="1:7" ht="12.75" x14ac:dyDescent="0.2">
      <c r="B2" s="1">
        <f>COUNTIFS('Grade Tracker'!$R$3:$R$23,"Mastered")</f>
        <v>5</v>
      </c>
      <c r="C2" s="1" t="s">
        <v>35</v>
      </c>
      <c r="E2" s="1" t="s">
        <v>25</v>
      </c>
      <c r="F2" s="1">
        <f>IF($B6-$B$2&gt;=$G$16,$B6-$B$2-$G$16,0)</f>
        <v>10</v>
      </c>
      <c r="G2" s="1" t="s">
        <v>36</v>
      </c>
    </row>
    <row r="3" spans="1:7" ht="12.75" x14ac:dyDescent="0.2">
      <c r="B3" s="1">
        <f>COUNTIFS('Grade Tracker'!$R$3:$R$23,"Competent")</f>
        <v>6</v>
      </c>
      <c r="C3" s="1" t="s">
        <v>37</v>
      </c>
      <c r="F3" s="1" cm="1">
        <f t="array" ref="F3">_xlfn.IFS($B6-$B$2&gt;=$G$16,MAX(0,$B$10+$G$16-$B3),$B6-$B$2&lt;$G$16,MAX(0,$B$10-$B3-$B$2+$B6-$G$16))</f>
        <v>0</v>
      </c>
      <c r="G3" s="1" t="s">
        <v>27</v>
      </c>
    </row>
    <row r="4" spans="1:7" ht="12.75" x14ac:dyDescent="0.2">
      <c r="B4" s="1">
        <f>B2+B3</f>
        <v>11</v>
      </c>
      <c r="C4" s="1" t="s">
        <v>38</v>
      </c>
      <c r="E4" s="1"/>
      <c r="G4" s="1"/>
    </row>
    <row r="5" spans="1:7" ht="12.75" x14ac:dyDescent="0.2">
      <c r="E5" s="1" t="s">
        <v>29</v>
      </c>
      <c r="F5" s="1">
        <f>IF($B7-$B$2&gt;=$G$16,$B7-$B$2-$G$16,0)</f>
        <v>6</v>
      </c>
      <c r="G5" s="1" t="s">
        <v>36</v>
      </c>
    </row>
    <row r="6" spans="1:7" ht="12.75" x14ac:dyDescent="0.2">
      <c r="B6" s="1">
        <v>15</v>
      </c>
      <c r="C6" s="1" t="s">
        <v>39</v>
      </c>
      <c r="F6" s="1" cm="1">
        <f t="array" ref="F6">_xlfn.IFS($B$7-$B$2&gt;=$G$16,MAX(0,$B$11+$G$16-$B$3),$B$7-$B$2&lt;$G$16,MAX(0,$B$11-$B$3-$B$2+$B$7-$G$16))</f>
        <v>0</v>
      </c>
      <c r="G6" s="1" t="s">
        <v>27</v>
      </c>
    </row>
    <row r="7" spans="1:7" ht="12.75" x14ac:dyDescent="0.2">
      <c r="B7" s="1">
        <v>11</v>
      </c>
      <c r="C7" s="1" t="s">
        <v>40</v>
      </c>
      <c r="E7" s="1"/>
      <c r="G7" s="1"/>
    </row>
    <row r="8" spans="1:7" ht="12.75" x14ac:dyDescent="0.2">
      <c r="B8" s="1">
        <v>7</v>
      </c>
      <c r="C8" s="1" t="s">
        <v>41</v>
      </c>
      <c r="E8" s="1" t="s">
        <v>32</v>
      </c>
      <c r="F8" s="1">
        <f>IF($B8-$B$2&gt;=$G$16,$B8-$B$2-$G$16,0)</f>
        <v>2</v>
      </c>
      <c r="G8" s="1" t="s">
        <v>36</v>
      </c>
    </row>
    <row r="9" spans="1:7" ht="12.75" x14ac:dyDescent="0.2">
      <c r="B9" s="1">
        <v>2</v>
      </c>
      <c r="C9" s="1" t="s">
        <v>42</v>
      </c>
      <c r="F9" s="1" cm="1">
        <f t="array" ref="F9">_xlfn.IFS($B$8-$B$2&gt;=$G$16,MAX(0,$B$12+$G$16-$B$3),$B$8-$B$2&lt;$G$16,MAX(0,$B$12-$B$3-$B$2+$B$8-$G$16))</f>
        <v>0</v>
      </c>
      <c r="G9" s="1" t="s">
        <v>27</v>
      </c>
    </row>
    <row r="10" spans="1:7" ht="12.75" x14ac:dyDescent="0.2">
      <c r="B10" s="1">
        <v>2</v>
      </c>
      <c r="C10" s="1" t="s">
        <v>43</v>
      </c>
      <c r="E10" s="1"/>
      <c r="G10" s="1"/>
    </row>
    <row r="11" spans="1:7" ht="12.75" x14ac:dyDescent="0.2">
      <c r="B11" s="1">
        <v>4</v>
      </c>
      <c r="C11" s="1" t="s">
        <v>44</v>
      </c>
      <c r="E11" s="1" t="s">
        <v>33</v>
      </c>
      <c r="F11" s="1">
        <f>IF($B9-$B$2&gt;=$G$16,$B9-$B$2-$G$16,0)</f>
        <v>0</v>
      </c>
      <c r="G11" s="1" t="s">
        <v>36</v>
      </c>
    </row>
    <row r="12" spans="1:7" ht="12.75" x14ac:dyDescent="0.2">
      <c r="B12" s="1">
        <v>6</v>
      </c>
      <c r="C12" s="1" t="s">
        <v>45</v>
      </c>
      <c r="F12" s="1" cm="1">
        <f t="array" ref="F12">_xlfn.IFS($B$9-$B$2&gt;=$G$16,MAX(0,$B$13+$G$16-$B$3),$B$9-$B$2&lt;$G$16,MAX(0,$B$13-$B$3-$B$2+$B$9-$G$16))</f>
        <v>1</v>
      </c>
      <c r="G12" s="1" t="s">
        <v>27</v>
      </c>
    </row>
    <row r="13" spans="1:7" ht="12.75" x14ac:dyDescent="0.2">
      <c r="B13" s="1">
        <v>10</v>
      </c>
      <c r="C13" s="1" t="s">
        <v>46</v>
      </c>
    </row>
    <row r="14" spans="1:7" ht="12.75" x14ac:dyDescent="0.2">
      <c r="B14" s="1">
        <v>230</v>
      </c>
      <c r="C14" s="1" t="s">
        <v>47</v>
      </c>
      <c r="E14" s="1" t="s">
        <v>48</v>
      </c>
    </row>
    <row r="15" spans="1:7" ht="12.75" x14ac:dyDescent="0.2">
      <c r="B15" s="1">
        <v>440</v>
      </c>
      <c r="C15" s="1" t="s">
        <v>49</v>
      </c>
      <c r="E15" s="1" t="str">
        <f>_xlfn.IFS('Grade Tracker'!B21&gt;=$B$15,"Mastered",'Grade Tracker'!B21&gt;=$B$14,"Competent",TRUE,"Progressing")</f>
        <v>Mastered</v>
      </c>
    </row>
    <row r="16" spans="1:7" ht="15.75" customHeight="1" x14ac:dyDescent="0.2">
      <c r="F16" s="7" t="s">
        <v>53</v>
      </c>
      <c r="G16">
        <f>IF('Grade Tracker'!J32,1,0)</f>
        <v>0</v>
      </c>
    </row>
    <row r="17" spans="2:2" ht="12.75" x14ac:dyDescent="0.2">
      <c r="B17" s="1" t="s">
        <v>50</v>
      </c>
    </row>
    <row r="18" spans="2:2" ht="12.75" x14ac:dyDescent="0.2">
      <c r="B18" s="1" t="str" cm="1">
        <f t="array" ref="B18">_xlfn.IFS(AND(F2=0,F3=0),"A",AND(F5=0,F6=0),"B",AND(F8=0,F9=0),"C",AND(F11=0,F12=0),"D",TRUE,"F")</f>
        <v>F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Grade Tracker</vt:lpstr>
      <vt:lpstr>Calculations (hide this)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Lehmann, Hunter R.</cp:lastModifiedBy>
  <dcterms:modified xsi:type="dcterms:W3CDTF">2026-06-12T19:43:37Z</dcterms:modified>
</cp:coreProperties>
</file>